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495" windowHeight="11895" activeTab="0"/>
  </bookViews>
  <sheets>
    <sheet name="Datenerfassung" sheetId="1" r:id="rId1"/>
    <sheet name="Datenexport" sheetId="2" r:id="rId2"/>
  </sheets>
  <definedNames>
    <definedName name="_xlnm.Print_Area" localSheetId="0">'Datenerfassung'!$A$1:$S$77</definedName>
  </definedNames>
  <calcPr fullCalcOnLoad="1"/>
</workbook>
</file>

<file path=xl/sharedStrings.xml><?xml version="1.0" encoding="utf-8"?>
<sst xmlns="http://schemas.openxmlformats.org/spreadsheetml/2006/main" count="159" uniqueCount="111">
  <si>
    <t>Änderungsmitteilung für Ausbilder/innen</t>
  </si>
  <si>
    <t>Die Ausschreibung ist zu speichern unter Angabe</t>
  </si>
  <si>
    <t>- der Vereinsnummer (z. B. 07-0199)</t>
  </si>
  <si>
    <t>- des Einsenders (Name und Vorname)</t>
  </si>
  <si>
    <t>- der Dateibezeichnung (Datenänderung)</t>
  </si>
  <si>
    <r>
      <t xml:space="preserve">und zu senden an   </t>
    </r>
    <r>
      <rPr>
        <b/>
        <sz val="8"/>
        <color indexed="12"/>
        <rFont val="Arial"/>
        <family val="2"/>
      </rPr>
      <t>ausbilderaenderung(at)tln-ev.de</t>
    </r>
    <r>
      <rPr>
        <b/>
        <sz val="8"/>
        <rFont val="Arial"/>
        <family val="2"/>
      </rPr>
      <t xml:space="preserve"> !</t>
    </r>
  </si>
  <si>
    <r>
      <t xml:space="preserve">  </t>
    </r>
    <r>
      <rPr>
        <b/>
        <i/>
        <u val="single"/>
        <sz val="8"/>
        <rFont val="Arial"/>
        <family val="2"/>
      </rPr>
      <t xml:space="preserve"> Beispiel:</t>
    </r>
    <r>
      <rPr>
        <b/>
        <i/>
        <sz val="8"/>
        <rFont val="Arial"/>
        <family val="2"/>
      </rPr>
      <t xml:space="preserve"> 07-0199__mustermann_thomas__datenaenderung.xls</t>
    </r>
  </si>
  <si>
    <t>Hinweise zu dem Formular:</t>
  </si>
  <si>
    <t>Das Formular ist schreibgeschützt. Nur die vorgegebenen Zellen können ausgefüllt werden. Eine Formatänderung ist nicht möglich.</t>
  </si>
  <si>
    <t>Die Umgehung des Schreibschutzes und Zelländerungen führen zur Nichtberücksichtung der Datenänderung! Dies</t>
  </si>
  <si>
    <t>gilt auch für die Speicherung in einem anderen Excel-Format als *.xls-Version 2003!</t>
  </si>
  <si>
    <t>Beim AUTOMATISIERTEN VERSAND wird das Dokument automatisch immer neu gespeichert!</t>
  </si>
  <si>
    <t>Angaben zur Person</t>
  </si>
  <si>
    <t>Name</t>
  </si>
  <si>
    <t>Vorname</t>
  </si>
  <si>
    <t>Straße</t>
  </si>
  <si>
    <t>PLZ</t>
  </si>
  <si>
    <t>Ort</t>
  </si>
  <si>
    <t>/</t>
  </si>
  <si>
    <t>@</t>
  </si>
  <si>
    <t>Telefon- oder Mobilfunknummer</t>
  </si>
  <si>
    <t>E-Post-Adresse</t>
  </si>
  <si>
    <t>07/</t>
  </si>
  <si>
    <t>Geburtsdatum</t>
  </si>
  <si>
    <t>Vereinsnummer</t>
  </si>
  <si>
    <t>Angaben zum Ausbildungsstand</t>
  </si>
  <si>
    <t xml:space="preserve"> Trainer C</t>
  </si>
  <si>
    <t>C</t>
  </si>
  <si>
    <t xml:space="preserve"> Trainer B</t>
  </si>
  <si>
    <t>B</t>
  </si>
  <si>
    <t>ja = x</t>
  </si>
  <si>
    <t>Lizenz-Nr.</t>
  </si>
  <si>
    <t>Ausstellungsdatum</t>
  </si>
  <si>
    <t>gültig bis</t>
  </si>
  <si>
    <t xml:space="preserve"> Trainer A</t>
  </si>
  <si>
    <t>A</t>
  </si>
  <si>
    <t xml:space="preserve"> ATL</t>
  </si>
  <si>
    <t>ATL</t>
  </si>
  <si>
    <t xml:space="preserve"> TL1</t>
  </si>
  <si>
    <t>1/</t>
  </si>
  <si>
    <t xml:space="preserve"> TL2</t>
  </si>
  <si>
    <t>2/</t>
  </si>
  <si>
    <t xml:space="preserve"> TL3</t>
  </si>
  <si>
    <t>3/</t>
  </si>
  <si>
    <t xml:space="preserve"> TL4</t>
  </si>
  <si>
    <t>4/</t>
  </si>
  <si>
    <t xml:space="preserve"> Jugendleiter</t>
  </si>
  <si>
    <t>JL</t>
  </si>
  <si>
    <t xml:space="preserve"> Apnoe-TL</t>
  </si>
  <si>
    <t>ApTL</t>
  </si>
  <si>
    <t xml:space="preserve"> Nitrox-TL</t>
  </si>
  <si>
    <t>NxTL</t>
  </si>
  <si>
    <t xml:space="preserve"> Trimix-TL</t>
  </si>
  <si>
    <t>TxTL</t>
  </si>
  <si>
    <t>Angaben zur Datenverwendung</t>
  </si>
  <si>
    <t>DATENSCHUTZERKLÄRUNG</t>
  </si>
  <si>
    <t>Der Tauchsportlandesverband Niedersachsen speichert die Daten personenbezogen und verwendet sie satzungsgemäß im Rahmen seiner</t>
  </si>
  <si>
    <t>Geschäftstätigkeit. Die Daten werden nicht an Dritte weitergegeben! - Der/Die Ausbilder/in kann jederzeit die Speicherung und Nutzung</t>
  </si>
  <si>
    <r>
      <t xml:space="preserve">widerrufen! Der Widerruf ist schriftlich per elektronischer Mitteilung an  </t>
    </r>
    <r>
      <rPr>
        <b/>
        <sz val="10"/>
        <color indexed="12"/>
        <rFont val="Arial"/>
        <family val="2"/>
      </rPr>
      <t>ausbilderaenderung(at)tln-ev.de</t>
    </r>
    <r>
      <rPr>
        <b/>
        <sz val="10"/>
        <rFont val="Arial"/>
        <family val="2"/>
      </rPr>
      <t xml:space="preserve">  oder per Post an den TLN e.V.,</t>
    </r>
  </si>
  <si>
    <t>Sachabt. "Ausbildung", - Datenänderung -, c/o Wolfgang Schuster, Clausewitzstraße 105, 26125 Oldenburg zu richten.</t>
  </si>
  <si>
    <t xml:space="preserve"> Meine Daten sind nur für den internen Gebrauch im TLN freigegeben!</t>
  </si>
  <si>
    <t xml:space="preserve"> Ich bin damit einverstanden, elektronische Mitteilungen oder Post vom TLN zu erhalten!</t>
  </si>
  <si>
    <t xml:space="preserve"> Meine Daten können im TLN-Infoheft gedruckt werden!</t>
  </si>
  <si>
    <r>
      <t xml:space="preserve"> </t>
    </r>
    <r>
      <rPr>
        <b/>
        <sz val="8"/>
        <rFont val="Arial"/>
        <family val="2"/>
      </rPr>
      <t>Die Absendung der elektronischen Mitteilung unter der eigenen E-Post-Adresse kommt einer Unterschrift zur Freigabe gleich!</t>
    </r>
  </si>
  <si>
    <t>Strasse</t>
  </si>
  <si>
    <t>Telefon</t>
  </si>
  <si>
    <t>GebDatum</t>
  </si>
  <si>
    <t>Email</t>
  </si>
  <si>
    <t>VereinsNr</t>
  </si>
  <si>
    <t>Tr_C__Nr</t>
  </si>
  <si>
    <t>Tr_C__Ausstell</t>
  </si>
  <si>
    <t>Tr_C__Gueltigk</t>
  </si>
  <si>
    <t>Tr_B__Nr</t>
  </si>
  <si>
    <t>Tr_B__Ausstell</t>
  </si>
  <si>
    <t>Tr_B__Gueltigk</t>
  </si>
  <si>
    <t>Tr_A__Nr</t>
  </si>
  <si>
    <t>Tr_A__Ausstell</t>
  </si>
  <si>
    <t>TR_A__Gueltigk</t>
  </si>
  <si>
    <t>ATL__Nr</t>
  </si>
  <si>
    <t>ATL__Ausstell</t>
  </si>
  <si>
    <t>ATL__Gueltigk</t>
  </si>
  <si>
    <t>TL1__Nr</t>
  </si>
  <si>
    <t>TL1__Ausstell</t>
  </si>
  <si>
    <t>TL1__Gueltigk</t>
  </si>
  <si>
    <t>TL2__Nr</t>
  </si>
  <si>
    <t>TL2__Ausstell</t>
  </si>
  <si>
    <t>TL2__Gueltigk</t>
  </si>
  <si>
    <t>TL3__Nr</t>
  </si>
  <si>
    <t>TL3__Ausstell</t>
  </si>
  <si>
    <t>TL3__Gueltigk</t>
  </si>
  <si>
    <t>TL4__Nr</t>
  </si>
  <si>
    <t>TL4__Ausstell</t>
  </si>
  <si>
    <t>TL4__Gueltigk</t>
  </si>
  <si>
    <t>JL__Nr</t>
  </si>
  <si>
    <t>JL__Ausstell</t>
  </si>
  <si>
    <t>JL__Gueltigk</t>
  </si>
  <si>
    <t>Apnoe-TL__Nr</t>
  </si>
  <si>
    <t>Apnoe-TL__Ausstell</t>
  </si>
  <si>
    <t>Apnoe-TL__Gueltigk</t>
  </si>
  <si>
    <t>Nitrox-TL__Nr</t>
  </si>
  <si>
    <t>Nitrox-TL__Ausstell</t>
  </si>
  <si>
    <t>Nitrox-TL__Gueltigk</t>
  </si>
  <si>
    <t>Trimix-TL__Nr</t>
  </si>
  <si>
    <t>Trimix-TL__Ausstell</t>
  </si>
  <si>
    <t>Trimix-TL__Gueltigk</t>
  </si>
  <si>
    <t>Daten_nur_Intern</t>
  </si>
  <si>
    <t>Daten_Posterhalt</t>
  </si>
  <si>
    <t>Daten_im_Infoheft</t>
  </si>
  <si>
    <t>Dateiname</t>
  </si>
  <si>
    <t>Die rotumrandeten und gelbunterlegten Felder sind PFLICHTFELDER!</t>
  </si>
  <si>
    <t>Version: 01.01.2011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</si>
</sst>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</numFmts>
  <fonts count="21">
    <font>
      <sz val="8"/>
      <name val="Arial"/>
      <family val="0"/>
    </font>
    <font>
      <b/>
      <sz val="20"/>
      <color indexed="62"/>
      <name val="Arial"/>
      <family val="2"/>
    </font>
    <font>
      <sz val="10"/>
      <name val="Arial"/>
      <family val="0"/>
    </font>
    <font>
      <b/>
      <sz val="6"/>
      <color indexed="62"/>
      <name val="Arial"/>
      <family val="2"/>
    </font>
    <font>
      <sz val="6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u val="single"/>
      <sz val="8"/>
      <color indexed="10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b/>
      <sz val="8"/>
      <color indexed="10"/>
      <name val="Arial"/>
      <family val="2"/>
    </font>
    <font>
      <sz val="15"/>
      <name val="Arial"/>
      <family val="0"/>
    </font>
    <font>
      <b/>
      <i/>
      <u val="single"/>
      <sz val="15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b/>
      <sz val="8"/>
      <color indexed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2" borderId="0" xfId="0" applyFill="1" applyAlignment="1">
      <alignment/>
    </xf>
    <xf numFmtId="49" fontId="1" fillId="2" borderId="0" xfId="0" applyNumberFormat="1" applyFont="1" applyFill="1" applyAlignment="1" applyProtection="1">
      <alignment/>
      <protection/>
    </xf>
    <xf numFmtId="49" fontId="2" fillId="2" borderId="0" xfId="0" applyNumberFormat="1" applyFont="1" applyFill="1" applyAlignment="1" applyProtection="1">
      <alignment/>
      <protection/>
    </xf>
    <xf numFmtId="1" fontId="2" fillId="2" borderId="0" xfId="0" applyNumberFormat="1" applyFont="1" applyFill="1" applyAlignment="1" applyProtection="1">
      <alignment/>
      <protection/>
    </xf>
    <xf numFmtId="49" fontId="3" fillId="2" borderId="1" xfId="0" applyNumberFormat="1" applyFont="1" applyFill="1" applyBorder="1" applyAlignment="1" applyProtection="1">
      <alignment/>
      <protection/>
    </xf>
    <xf numFmtId="49" fontId="4" fillId="2" borderId="1" xfId="0" applyNumberFormat="1" applyFont="1" applyFill="1" applyBorder="1" applyAlignment="1" applyProtection="1">
      <alignment/>
      <protection/>
    </xf>
    <xf numFmtId="49" fontId="4" fillId="2" borderId="0" xfId="0" applyNumberFormat="1" applyFont="1" applyFill="1" applyBorder="1" applyAlignment="1" applyProtection="1">
      <alignment/>
      <protection/>
    </xf>
    <xf numFmtId="49" fontId="4" fillId="2" borderId="0" xfId="0" applyNumberFormat="1" applyFont="1" applyFill="1" applyAlignment="1" applyProtection="1">
      <alignment/>
      <protection/>
    </xf>
    <xf numFmtId="49" fontId="3" fillId="2" borderId="0" xfId="0" applyNumberFormat="1" applyFont="1" applyFill="1" applyBorder="1" applyAlignment="1" applyProtection="1">
      <alignment/>
      <protection/>
    </xf>
    <xf numFmtId="49" fontId="2" fillId="2" borderId="0" xfId="0" applyNumberFormat="1" applyFont="1" applyFill="1" applyBorder="1" applyAlignment="1" applyProtection="1">
      <alignment/>
      <protection/>
    </xf>
    <xf numFmtId="49" fontId="5" fillId="2" borderId="0" xfId="0" applyNumberFormat="1" applyFont="1" applyFill="1" applyBorder="1" applyAlignment="1" applyProtection="1">
      <alignment/>
      <protection/>
    </xf>
    <xf numFmtId="49" fontId="2" fillId="2" borderId="0" xfId="0" applyNumberFormat="1" applyFont="1" applyFill="1" applyAlignment="1" applyProtection="1">
      <alignment/>
      <protection/>
    </xf>
    <xf numFmtId="49" fontId="0" fillId="2" borderId="0" xfId="0" applyNumberFormat="1" applyFont="1" applyFill="1" applyAlignment="1" applyProtection="1">
      <alignment/>
      <protection/>
    </xf>
    <xf numFmtId="49" fontId="6" fillId="3" borderId="2" xfId="0" applyNumberFormat="1" applyFont="1" applyFill="1" applyBorder="1" applyAlignment="1" applyProtection="1">
      <alignment/>
      <protection/>
    </xf>
    <xf numFmtId="49" fontId="0" fillId="3" borderId="3" xfId="0" applyNumberFormat="1" applyFont="1" applyFill="1" applyBorder="1" applyAlignment="1" applyProtection="1">
      <alignment/>
      <protection/>
    </xf>
    <xf numFmtId="49" fontId="7" fillId="3" borderId="3" xfId="0" applyNumberFormat="1" applyFont="1" applyFill="1" applyBorder="1" applyAlignment="1" applyProtection="1">
      <alignment/>
      <protection/>
    </xf>
    <xf numFmtId="49" fontId="0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Alignment="1" applyProtection="1">
      <alignment/>
      <protection/>
    </xf>
    <xf numFmtId="49" fontId="6" fillId="3" borderId="4" xfId="0" applyNumberFormat="1" applyFont="1" applyFill="1" applyBorder="1" applyAlignment="1" applyProtection="1">
      <alignment/>
      <protection/>
    </xf>
    <xf numFmtId="49" fontId="0" fillId="3" borderId="0" xfId="0" applyNumberFormat="1" applyFont="1" applyFill="1" applyBorder="1" applyAlignment="1" applyProtection="1">
      <alignment/>
      <protection/>
    </xf>
    <xf numFmtId="49" fontId="6" fillId="3" borderId="0" xfId="0" applyNumberFormat="1" applyFont="1" applyFill="1" applyBorder="1" applyAlignment="1" applyProtection="1">
      <alignment/>
      <protection/>
    </xf>
    <xf numFmtId="49" fontId="0" fillId="3" borderId="4" xfId="0" applyNumberFormat="1" applyFont="1" applyFill="1" applyBorder="1" applyAlignment="1" applyProtection="1">
      <alignment/>
      <protection/>
    </xf>
    <xf numFmtId="49" fontId="6" fillId="2" borderId="0" xfId="0" applyNumberFormat="1" applyFont="1" applyFill="1" applyAlignment="1" applyProtection="1">
      <alignment/>
      <protection/>
    </xf>
    <xf numFmtId="49" fontId="6" fillId="2" borderId="0" xfId="0" applyNumberFormat="1" applyFont="1" applyFill="1" applyBorder="1" applyAlignment="1" applyProtection="1">
      <alignment/>
      <protection/>
    </xf>
    <xf numFmtId="1" fontId="6" fillId="2" borderId="0" xfId="0" applyNumberFormat="1" applyFont="1" applyFill="1" applyAlignment="1" applyProtection="1">
      <alignment/>
      <protection/>
    </xf>
    <xf numFmtId="49" fontId="9" fillId="3" borderId="4" xfId="0" applyNumberFormat="1" applyFont="1" applyFill="1" applyBorder="1" applyAlignment="1" applyProtection="1">
      <alignment/>
      <protection/>
    </xf>
    <xf numFmtId="49" fontId="9" fillId="3" borderId="5" xfId="0" applyNumberFormat="1" applyFont="1" applyFill="1" applyBorder="1" applyAlignment="1" applyProtection="1">
      <alignment/>
      <protection/>
    </xf>
    <xf numFmtId="49" fontId="6" fillId="3" borderId="6" xfId="0" applyNumberFormat="1" applyFont="1" applyFill="1" applyBorder="1" applyAlignment="1" applyProtection="1">
      <alignment/>
      <protection/>
    </xf>
    <xf numFmtId="49" fontId="2" fillId="2" borderId="7" xfId="0" applyNumberFormat="1" applyFont="1" applyFill="1" applyBorder="1" applyAlignment="1" applyProtection="1">
      <alignment/>
      <protection/>
    </xf>
    <xf numFmtId="49" fontId="2" fillId="2" borderId="0" xfId="0" applyNumberFormat="1" applyFont="1" applyFill="1" applyBorder="1" applyAlignment="1" applyProtection="1">
      <alignment/>
      <protection/>
    </xf>
    <xf numFmtId="49" fontId="11" fillId="4" borderId="2" xfId="0" applyNumberFormat="1" applyFont="1" applyFill="1" applyBorder="1" applyAlignment="1" applyProtection="1">
      <alignment/>
      <protection/>
    </xf>
    <xf numFmtId="49" fontId="2" fillId="4" borderId="3" xfId="0" applyNumberFormat="1" applyFont="1" applyFill="1" applyBorder="1" applyAlignment="1" applyProtection="1">
      <alignment/>
      <protection/>
    </xf>
    <xf numFmtId="49" fontId="2" fillId="4" borderId="8" xfId="0" applyNumberFormat="1" applyFont="1" applyFill="1" applyBorder="1" applyAlignment="1" applyProtection="1">
      <alignment/>
      <protection/>
    </xf>
    <xf numFmtId="49" fontId="0" fillId="2" borderId="0" xfId="0" applyNumberFormat="1" applyFont="1" applyFill="1" applyAlignment="1" applyProtection="1">
      <alignment/>
      <protection/>
    </xf>
    <xf numFmtId="49" fontId="0" fillId="4" borderId="4" xfId="0" applyNumberFormat="1" applyFont="1" applyFill="1" applyBorder="1" applyAlignment="1" applyProtection="1">
      <alignment/>
      <protection/>
    </xf>
    <xf numFmtId="49" fontId="0" fillId="4" borderId="0" xfId="0" applyNumberFormat="1" applyFont="1" applyFill="1" applyBorder="1" applyAlignment="1" applyProtection="1">
      <alignment/>
      <protection/>
    </xf>
    <xf numFmtId="49" fontId="0" fillId="4" borderId="9" xfId="0" applyNumberFormat="1" applyFont="1" applyFill="1" applyBorder="1" applyAlignment="1" applyProtection="1">
      <alignment/>
      <protection/>
    </xf>
    <xf numFmtId="49" fontId="0" fillId="2" borderId="0" xfId="0" applyNumberFormat="1" applyFont="1" applyFill="1" applyBorder="1" applyAlignment="1" applyProtection="1">
      <alignment/>
      <protection/>
    </xf>
    <xf numFmtId="49" fontId="6" fillId="4" borderId="4" xfId="0" applyNumberFormat="1" applyFont="1" applyFill="1" applyBorder="1" applyAlignment="1" applyProtection="1">
      <alignment/>
      <protection/>
    </xf>
    <xf numFmtId="49" fontId="12" fillId="4" borderId="4" xfId="0" applyNumberFormat="1" applyFont="1" applyFill="1" applyBorder="1" applyAlignment="1" applyProtection="1">
      <alignment/>
      <protection/>
    </xf>
    <xf numFmtId="49" fontId="6" fillId="4" borderId="5" xfId="0" applyNumberFormat="1" applyFont="1" applyFill="1" applyBorder="1" applyAlignment="1" applyProtection="1">
      <alignment/>
      <protection/>
    </xf>
    <xf numFmtId="49" fontId="0" fillId="4" borderId="6" xfId="0" applyNumberFormat="1" applyFont="1" applyFill="1" applyBorder="1" applyAlignment="1" applyProtection="1">
      <alignment/>
      <protection/>
    </xf>
    <xf numFmtId="49" fontId="0" fillId="4" borderId="10" xfId="0" applyNumberFormat="1" applyFont="1" applyFill="1" applyBorder="1" applyAlignment="1" applyProtection="1">
      <alignment/>
      <protection/>
    </xf>
    <xf numFmtId="49" fontId="13" fillId="2" borderId="0" xfId="0" applyNumberFormat="1" applyFont="1" applyFill="1" applyAlignment="1" applyProtection="1">
      <alignment/>
      <protection/>
    </xf>
    <xf numFmtId="49" fontId="14" fillId="2" borderId="0" xfId="0" applyNumberFormat="1" applyFont="1" applyFill="1" applyAlignment="1" applyProtection="1">
      <alignment/>
      <protection/>
    </xf>
    <xf numFmtId="49" fontId="4" fillId="2" borderId="0" xfId="0" applyNumberFormat="1" applyFont="1" applyFill="1" applyAlignment="1" applyProtection="1">
      <alignment/>
      <protection/>
    </xf>
    <xf numFmtId="1" fontId="4" fillId="2" borderId="0" xfId="0" applyNumberFormat="1" applyFont="1" applyFill="1" applyAlignment="1" applyProtection="1">
      <alignment/>
      <protection/>
    </xf>
    <xf numFmtId="49" fontId="15" fillId="2" borderId="0" xfId="0" applyNumberFormat="1" applyFont="1" applyFill="1" applyAlignment="1" applyProtection="1">
      <alignment horizontal="center"/>
      <protection/>
    </xf>
    <xf numFmtId="49" fontId="4" fillId="2" borderId="0" xfId="0" applyNumberFormat="1" applyFont="1" applyFill="1" applyAlignment="1" applyProtection="1">
      <alignment horizontal="right"/>
      <protection/>
    </xf>
    <xf numFmtId="0" fontId="2" fillId="2" borderId="0" xfId="0" applyNumberFormat="1" applyFont="1" applyFill="1" applyAlignment="1" applyProtection="1">
      <alignment/>
      <protection/>
    </xf>
    <xf numFmtId="49" fontId="15" fillId="2" borderId="11" xfId="0" applyNumberFormat="1" applyFont="1" applyFill="1" applyBorder="1" applyAlignment="1" applyProtection="1">
      <alignment horizontal="center"/>
      <protection locked="0"/>
    </xf>
    <xf numFmtId="49" fontId="15" fillId="2" borderId="0" xfId="0" applyNumberFormat="1" applyFont="1" applyFill="1" applyAlignment="1" applyProtection="1">
      <alignment/>
      <protection/>
    </xf>
    <xf numFmtId="49" fontId="2" fillId="2" borderId="12" xfId="0" applyNumberFormat="1" applyFont="1" applyFill="1" applyBorder="1" applyAlignment="1" applyProtection="1">
      <alignment horizontal="center"/>
      <protection locked="0"/>
    </xf>
    <xf numFmtId="14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0" xfId="0" applyNumberFormat="1" applyFont="1" applyFill="1" applyAlignment="1" applyProtection="1">
      <alignment/>
      <protection/>
    </xf>
    <xf numFmtId="49" fontId="17" fillId="2" borderId="0" xfId="0" applyNumberFormat="1" applyFont="1" applyFill="1" applyAlignment="1" applyProtection="1">
      <alignment/>
      <protection/>
    </xf>
    <xf numFmtId="49" fontId="15" fillId="3" borderId="13" xfId="0" applyNumberFormat="1" applyFont="1" applyFill="1" applyBorder="1" applyAlignment="1" applyProtection="1">
      <alignment/>
      <protection/>
    </xf>
    <xf numFmtId="49" fontId="2" fillId="3" borderId="14" xfId="0" applyNumberFormat="1" applyFont="1" applyFill="1" applyBorder="1" applyAlignment="1" applyProtection="1">
      <alignment/>
      <protection/>
    </xf>
    <xf numFmtId="49" fontId="2" fillId="3" borderId="15" xfId="0" applyNumberFormat="1" applyFont="1" applyFill="1" applyBorder="1" applyAlignment="1" applyProtection="1">
      <alignment/>
      <protection/>
    </xf>
    <xf numFmtId="49" fontId="15" fillId="3" borderId="16" xfId="0" applyNumberFormat="1" applyFont="1" applyFill="1" applyBorder="1" applyAlignment="1" applyProtection="1">
      <alignment/>
      <protection/>
    </xf>
    <xf numFmtId="49" fontId="2" fillId="3" borderId="0" xfId="0" applyNumberFormat="1" applyFont="1" applyFill="1" applyBorder="1" applyAlignment="1" applyProtection="1">
      <alignment/>
      <protection/>
    </xf>
    <xf numFmtId="49" fontId="2" fillId="3" borderId="17" xfId="0" applyNumberFormat="1" applyFont="1" applyFill="1" applyBorder="1" applyAlignment="1" applyProtection="1">
      <alignment/>
      <protection/>
    </xf>
    <xf numFmtId="49" fontId="15" fillId="3" borderId="18" xfId="0" applyNumberFormat="1" applyFont="1" applyFill="1" applyBorder="1" applyAlignment="1" applyProtection="1">
      <alignment/>
      <protection/>
    </xf>
    <xf numFmtId="49" fontId="2" fillId="3" borderId="19" xfId="0" applyNumberFormat="1" applyFont="1" applyFill="1" applyBorder="1" applyAlignment="1" applyProtection="1">
      <alignment/>
      <protection/>
    </xf>
    <xf numFmtId="49" fontId="2" fillId="3" borderId="20" xfId="0" applyNumberFormat="1" applyFont="1" applyFill="1" applyBorder="1" applyAlignment="1" applyProtection="1">
      <alignment/>
      <protection/>
    </xf>
    <xf numFmtId="0" fontId="9" fillId="2" borderId="11" xfId="0" applyFont="1" applyFill="1" applyBorder="1" applyAlignment="1" applyProtection="1">
      <alignment horizontal="center"/>
      <protection/>
    </xf>
    <xf numFmtId="49" fontId="0" fillId="5" borderId="0" xfId="0" applyNumberFormat="1" applyFont="1" applyFill="1" applyBorder="1" applyAlignment="1" applyProtection="1">
      <alignment horizontal="left" vertical="center"/>
      <protection/>
    </xf>
    <xf numFmtId="0" fontId="0" fillId="5" borderId="0" xfId="0" applyNumberFormat="1" applyFont="1" applyFill="1" applyBorder="1" applyAlignment="1" applyProtection="1">
      <alignment horizontal="left" vertical="center"/>
      <protection/>
    </xf>
    <xf numFmtId="14" fontId="0" fillId="5" borderId="0" xfId="0" applyNumberFormat="1" applyFont="1" applyFill="1" applyBorder="1" applyAlignment="1" applyProtection="1">
      <alignment horizontal="left" vertical="center"/>
      <protection/>
    </xf>
    <xf numFmtId="0" fontId="20" fillId="6" borderId="0" xfId="0" applyNumberFormat="1" applyFont="1" applyFill="1" applyBorder="1" applyAlignment="1" applyProtection="1">
      <alignment horizontal="left" vertical="center"/>
      <protection/>
    </xf>
    <xf numFmtId="0" fontId="0" fillId="7" borderId="0" xfId="0" applyNumberFormat="1" applyFont="1" applyFill="1" applyBorder="1" applyAlignment="1" applyProtection="1">
      <alignment horizontal="left" vertical="center"/>
      <protection/>
    </xf>
    <xf numFmtId="0" fontId="0" fillId="2" borderId="0" xfId="0" applyFill="1" applyAlignment="1" applyProtection="1">
      <alignment/>
      <protection/>
    </xf>
    <xf numFmtId="49" fontId="0" fillId="3" borderId="8" xfId="0" applyNumberFormat="1" applyFont="1" applyFill="1" applyBorder="1" applyAlignment="1" applyProtection="1">
      <alignment/>
      <protection/>
    </xf>
    <xf numFmtId="49" fontId="0" fillId="3" borderId="9" xfId="0" applyNumberFormat="1" applyFont="1" applyFill="1" applyBorder="1" applyAlignment="1" applyProtection="1">
      <alignment/>
      <protection/>
    </xf>
    <xf numFmtId="49" fontId="6" fillId="3" borderId="9" xfId="0" applyNumberFormat="1" applyFont="1" applyFill="1" applyBorder="1" applyAlignment="1" applyProtection="1">
      <alignment/>
      <protection/>
    </xf>
    <xf numFmtId="49" fontId="6" fillId="3" borderId="10" xfId="0" applyNumberFormat="1" applyFont="1" applyFill="1" applyBorder="1" applyAlignment="1" applyProtection="1">
      <alignment/>
      <protection/>
    </xf>
    <xf numFmtId="49" fontId="2" fillId="5" borderId="21" xfId="0" applyNumberFormat="1" applyFont="1" applyFill="1" applyBorder="1" applyAlignment="1" applyProtection="1">
      <alignment/>
      <protection locked="0"/>
    </xf>
    <xf numFmtId="14" fontId="2" fillId="2" borderId="22" xfId="0" applyNumberFormat="1" applyFont="1" applyFill="1" applyBorder="1" applyAlignment="1" applyProtection="1">
      <alignment horizontal="center"/>
      <protection locked="0"/>
    </xf>
    <xf numFmtId="14" fontId="0" fillId="2" borderId="23" xfId="0" applyNumberFormat="1" applyFont="1" applyFill="1" applyBorder="1" applyAlignment="1" applyProtection="1">
      <alignment horizontal="center"/>
      <protection locked="0"/>
    </xf>
    <xf numFmtId="164" fontId="2" fillId="5" borderId="24" xfId="0" applyNumberFormat="1" applyFont="1" applyFill="1" applyBorder="1" applyAlignment="1" applyProtection="1">
      <alignment horizontal="center"/>
      <protection locked="0"/>
    </xf>
    <xf numFmtId="164" fontId="2" fillId="5" borderId="25" xfId="0" applyNumberFormat="1" applyFont="1" applyFill="1" applyBorder="1" applyAlignment="1" applyProtection="1">
      <alignment horizontal="center"/>
      <protection locked="0"/>
    </xf>
    <xf numFmtId="0" fontId="16" fillId="2" borderId="0" xfId="0" applyNumberFormat="1" applyFont="1" applyFill="1" applyAlignment="1" applyProtection="1">
      <alignment horizontal="center"/>
      <protection/>
    </xf>
    <xf numFmtId="0" fontId="15" fillId="2" borderId="0" xfId="0" applyNumberFormat="1" applyFont="1" applyFill="1" applyAlignment="1" applyProtection="1">
      <alignment horizontal="center"/>
      <protection/>
    </xf>
    <xf numFmtId="0" fontId="0" fillId="2" borderId="0" xfId="0" applyNumberFormat="1" applyFont="1" applyFill="1" applyAlignment="1">
      <alignment horizontal="center"/>
    </xf>
    <xf numFmtId="0" fontId="19" fillId="2" borderId="0" xfId="0" applyNumberFormat="1" applyFont="1" applyFill="1" applyAlignment="1" applyProtection="1">
      <alignment horizontal="center"/>
      <protection/>
    </xf>
    <xf numFmtId="0" fontId="0" fillId="2" borderId="0" xfId="0" applyNumberFormat="1" applyFill="1" applyAlignment="1">
      <alignment horizontal="center"/>
    </xf>
    <xf numFmtId="49" fontId="2" fillId="2" borderId="22" xfId="0" applyNumberFormat="1" applyFont="1" applyFill="1" applyBorder="1" applyAlignment="1" applyProtection="1">
      <alignment horizontal="center"/>
      <protection locked="0"/>
    </xf>
    <xf numFmtId="49" fontId="2" fillId="2" borderId="23" xfId="0" applyNumberFormat="1" applyFont="1" applyFill="1" applyBorder="1" applyAlignment="1" applyProtection="1">
      <alignment horizontal="center"/>
      <protection locked="0"/>
    </xf>
    <xf numFmtId="1" fontId="2" fillId="2" borderId="22" xfId="0" applyNumberFormat="1" applyFont="1" applyFill="1" applyBorder="1" applyAlignment="1" applyProtection="1">
      <alignment horizontal="center"/>
      <protection locked="0"/>
    </xf>
    <xf numFmtId="1" fontId="2" fillId="2" borderId="26" xfId="0" applyNumberFormat="1" applyFont="1" applyFill="1" applyBorder="1" applyAlignment="1" applyProtection="1">
      <alignment horizontal="center"/>
      <protection locked="0"/>
    </xf>
    <xf numFmtId="1" fontId="2" fillId="2" borderId="23" xfId="0" applyNumberFormat="1" applyFont="1" applyFill="1" applyBorder="1" applyAlignment="1" applyProtection="1">
      <alignment horizontal="center"/>
      <protection locked="0"/>
    </xf>
    <xf numFmtId="49" fontId="2" fillId="2" borderId="22" xfId="0" applyNumberFormat="1" applyFont="1" applyFill="1" applyBorder="1" applyAlignment="1" applyProtection="1">
      <alignment/>
      <protection locked="0"/>
    </xf>
    <xf numFmtId="49" fontId="2" fillId="2" borderId="26" xfId="0" applyNumberFormat="1" applyFont="1" applyFill="1" applyBorder="1" applyAlignment="1" applyProtection="1">
      <alignment/>
      <protection locked="0"/>
    </xf>
    <xf numFmtId="49" fontId="2" fillId="2" borderId="23" xfId="0" applyNumberFormat="1" applyFont="1" applyFill="1" applyBorder="1" applyAlignment="1" applyProtection="1">
      <alignment/>
      <protection locked="0"/>
    </xf>
    <xf numFmtId="0" fontId="2" fillId="2" borderId="0" xfId="0" applyNumberFormat="1" applyFont="1" applyFill="1" applyAlignment="1" applyProtection="1">
      <alignment horizontal="center" vertical="center" wrapText="1"/>
      <protection/>
    </xf>
    <xf numFmtId="49" fontId="2" fillId="5" borderId="24" xfId="0" applyNumberFormat="1" applyFont="1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5" borderId="25" xfId="0" applyFill="1" applyBorder="1" applyAlignment="1" applyProtection="1">
      <alignment/>
      <protection locked="0"/>
    </xf>
    <xf numFmtId="49" fontId="2" fillId="5" borderId="27" xfId="0" applyNumberFormat="1" applyFont="1" applyFill="1" applyBorder="1" applyAlignment="1" applyProtection="1">
      <alignment/>
      <protection locked="0"/>
    </xf>
    <xf numFmtId="49" fontId="2" fillId="5" borderId="25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ont>
        <b/>
        <i val="0"/>
        <color rgb="FFFFFFFF"/>
      </font>
      <fill>
        <patternFill>
          <bgColor rgb="FF99CC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7"/>
  <sheetViews>
    <sheetView tabSelected="1" workbookViewId="0" topLeftCell="A1">
      <pane ySplit="2" topLeftCell="BM3" activePane="bottomLeft" state="frozen"/>
      <selection pane="topLeft" activeCell="A1" sqref="A1"/>
      <selection pane="bottomLeft" activeCell="B26" sqref="B26:H26"/>
    </sheetView>
  </sheetViews>
  <sheetFormatPr defaultColWidth="12" defaultRowHeight="11.25"/>
  <cols>
    <col min="1" max="1" width="1.83203125" style="3" customWidth="1"/>
    <col min="2" max="2" width="5.83203125" style="3" customWidth="1"/>
    <col min="3" max="3" width="18.83203125" style="3" customWidth="1"/>
    <col min="4" max="4" width="5.83203125" style="3" customWidth="1"/>
    <col min="5" max="5" width="15.83203125" style="3" customWidth="1"/>
    <col min="6" max="6" width="2.83203125" style="3" customWidth="1"/>
    <col min="7" max="7" width="15.83203125" style="3" customWidth="1"/>
    <col min="8" max="8" width="2.83203125" style="3" customWidth="1"/>
    <col min="9" max="9" width="15.83203125" style="3" customWidth="1"/>
    <col min="10" max="10" width="12.83203125" style="3" customWidth="1"/>
    <col min="11" max="11" width="5.83203125" style="3" customWidth="1"/>
    <col min="12" max="12" width="18.83203125" style="3" customWidth="1"/>
    <col min="13" max="13" width="5.83203125" style="3" customWidth="1"/>
    <col min="14" max="14" width="15.83203125" style="3" customWidth="1"/>
    <col min="15" max="15" width="2.83203125" style="3" customWidth="1"/>
    <col min="16" max="16" width="15.83203125" style="3" customWidth="1"/>
    <col min="17" max="17" width="2.83203125" style="3" customWidth="1"/>
    <col min="18" max="18" width="15.83203125" style="3" customWidth="1"/>
    <col min="19" max="19" width="1.83203125" style="3" customWidth="1"/>
    <col min="20" max="20" width="0" style="4" hidden="1" customWidth="1"/>
    <col min="21" max="33" width="12" style="3" customWidth="1"/>
    <col min="34" max="16384" width="12" style="1" customWidth="1"/>
  </cols>
  <sheetData>
    <row r="1" spans="1:20" ht="26.25">
      <c r="A1" s="2" t="s">
        <v>0</v>
      </c>
      <c r="L1" s="96" t="str">
        <f>IF(T1=0,"Angaben sind vollständig!","Angaben sind noch unvollständig!")</f>
        <v>Angaben sind noch unvollständig!</v>
      </c>
      <c r="M1" s="96"/>
      <c r="N1" s="96"/>
      <c r="T1" s="4">
        <f>SUM(T2:T90)</f>
        <v>7</v>
      </c>
    </row>
    <row r="2" spans="1:33" ht="12" thickBot="1">
      <c r="A2" s="5"/>
      <c r="B2" s="6" t="s">
        <v>110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12" thickTop="1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13.5" thickBot="1">
      <c r="A4" s="10"/>
      <c r="B4" s="1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ht="11.25">
      <c r="A5" s="13"/>
      <c r="B5" s="14" t="s">
        <v>1</v>
      </c>
      <c r="C5" s="15"/>
      <c r="D5" s="15"/>
      <c r="E5" s="15"/>
      <c r="F5" s="15"/>
      <c r="G5" s="16"/>
      <c r="H5" s="15"/>
      <c r="I5" s="15"/>
      <c r="J5" s="15"/>
      <c r="K5" s="15"/>
      <c r="L5" s="15"/>
      <c r="M5" s="15"/>
      <c r="N5" s="15"/>
      <c r="O5" s="15"/>
      <c r="P5" s="15"/>
      <c r="Q5" s="15"/>
      <c r="R5" s="74"/>
      <c r="S5" s="17"/>
      <c r="T5" s="18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11.25">
      <c r="A6" s="13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75"/>
      <c r="S6" s="17"/>
      <c r="T6" s="18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11.25">
      <c r="A7" s="13"/>
      <c r="B7" s="19" t="s">
        <v>2</v>
      </c>
      <c r="C7" s="20"/>
      <c r="D7" s="20"/>
      <c r="E7" s="20"/>
      <c r="F7" s="20"/>
      <c r="G7" s="21"/>
      <c r="H7" s="20"/>
      <c r="I7" s="20"/>
      <c r="J7" s="20"/>
      <c r="K7" s="20"/>
      <c r="L7" s="20"/>
      <c r="M7" s="20"/>
      <c r="N7" s="20"/>
      <c r="O7" s="20"/>
      <c r="P7" s="20"/>
      <c r="Q7" s="20"/>
      <c r="R7" s="75"/>
      <c r="S7" s="17"/>
      <c r="T7" s="1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ht="11.25">
      <c r="A8" s="13"/>
      <c r="B8" s="19" t="s">
        <v>3</v>
      </c>
      <c r="C8" s="20"/>
      <c r="D8" s="20"/>
      <c r="E8" s="20"/>
      <c r="F8" s="20"/>
      <c r="G8" s="21"/>
      <c r="H8" s="20"/>
      <c r="I8" s="20"/>
      <c r="J8" s="20"/>
      <c r="K8" s="20"/>
      <c r="L8" s="20"/>
      <c r="M8" s="20"/>
      <c r="N8" s="20"/>
      <c r="O8" s="20"/>
      <c r="P8" s="20"/>
      <c r="Q8" s="20"/>
      <c r="R8" s="75"/>
      <c r="S8" s="17"/>
      <c r="T8" s="18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ht="11.25">
      <c r="A9" s="13"/>
      <c r="B9" s="19" t="s">
        <v>4</v>
      </c>
      <c r="C9" s="20"/>
      <c r="D9" s="20"/>
      <c r="E9" s="20"/>
      <c r="F9" s="20"/>
      <c r="G9" s="21"/>
      <c r="H9" s="20"/>
      <c r="I9" s="20"/>
      <c r="J9" s="20"/>
      <c r="K9" s="20"/>
      <c r="L9" s="20"/>
      <c r="M9" s="20"/>
      <c r="N9" s="20"/>
      <c r="O9" s="20"/>
      <c r="P9" s="20"/>
      <c r="Q9" s="20"/>
      <c r="R9" s="75"/>
      <c r="S9" s="17"/>
      <c r="T9" s="18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11.25">
      <c r="A10" s="13"/>
      <c r="B10" s="22"/>
      <c r="C10" s="20"/>
      <c r="D10" s="20"/>
      <c r="E10" s="20"/>
      <c r="F10" s="20"/>
      <c r="G10" s="21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75"/>
      <c r="S10" s="17"/>
      <c r="T10" s="18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11.25">
      <c r="A11" s="23"/>
      <c r="B11" s="19" t="s">
        <v>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76"/>
      <c r="S11" s="24"/>
      <c r="T11" s="25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ht="11.25">
      <c r="A12" s="23"/>
      <c r="B12" s="19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76"/>
      <c r="S12" s="24"/>
      <c r="T12" s="25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 spans="1:33" ht="11.25">
      <c r="A13" s="13"/>
      <c r="B13" s="26" t="s">
        <v>6</v>
      </c>
      <c r="C13" s="20"/>
      <c r="D13" s="20"/>
      <c r="E13" s="20"/>
      <c r="F13" s="20"/>
      <c r="G13" s="21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75"/>
      <c r="S13" s="17"/>
      <c r="T13" s="18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12" thickBot="1">
      <c r="A14" s="23"/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77"/>
      <c r="S14" s="24"/>
      <c r="T14" s="25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</row>
    <row r="15" spans="18:19" ht="13.5" thickBot="1">
      <c r="R15" s="29"/>
      <c r="S15" s="30"/>
    </row>
    <row r="16" spans="2:19" ht="12.75">
      <c r="B16" s="31" t="s">
        <v>7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  <c r="S16" s="30"/>
    </row>
    <row r="17" spans="1:33" ht="12.75">
      <c r="A17" s="34"/>
      <c r="B17" s="35" t="s">
        <v>8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  <c r="S17" s="38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ht="12.75">
      <c r="A18" s="34"/>
      <c r="B18" s="39" t="s">
        <v>9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7"/>
      <c r="S18" s="38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12.75">
      <c r="A19" s="34"/>
      <c r="B19" s="39" t="s">
        <v>10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  <c r="S19" s="38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ht="12.75">
      <c r="A20" s="34"/>
      <c r="B20" s="40" t="s">
        <v>11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  <c r="S20" s="38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ht="13.5" thickBot="1">
      <c r="A21" s="34"/>
      <c r="B21" s="41" t="s">
        <v>109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3"/>
      <c r="S21" s="38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4" spans="1:33" ht="19.5">
      <c r="A24" s="44"/>
      <c r="B24" s="45" t="s">
        <v>12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">
        <v>6</v>
      </c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</row>
    <row r="26" spans="2:20" ht="12.75">
      <c r="B26" s="97"/>
      <c r="C26" s="98"/>
      <c r="D26" s="98"/>
      <c r="E26" s="98"/>
      <c r="F26" s="98"/>
      <c r="G26" s="98"/>
      <c r="H26" s="99"/>
      <c r="J26" s="97"/>
      <c r="K26" s="100"/>
      <c r="L26" s="100"/>
      <c r="M26" s="100"/>
      <c r="N26" s="100"/>
      <c r="O26" s="100"/>
      <c r="P26" s="101"/>
      <c r="T26" s="4">
        <f>IF(B26&lt;&gt;"",-1,0)+IF(J26&lt;&gt;"",-1,0)</f>
        <v>0</v>
      </c>
    </row>
    <row r="27" spans="1:33" ht="11.25">
      <c r="A27" s="46"/>
      <c r="B27" s="46" t="s">
        <v>13</v>
      </c>
      <c r="C27" s="46"/>
      <c r="D27" s="46"/>
      <c r="E27" s="46"/>
      <c r="F27" s="46"/>
      <c r="G27" s="46"/>
      <c r="H27" s="46"/>
      <c r="I27" s="46"/>
      <c r="J27" s="46" t="s">
        <v>14</v>
      </c>
      <c r="K27" s="46"/>
      <c r="L27" s="46"/>
      <c r="M27" s="46"/>
      <c r="N27" s="46"/>
      <c r="O27" s="46"/>
      <c r="P27" s="46"/>
      <c r="Q27" s="46"/>
      <c r="R27" s="46"/>
      <c r="S27" s="46"/>
      <c r="T27" s="47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</row>
    <row r="29" spans="2:20" ht="12.75">
      <c r="B29" s="97"/>
      <c r="C29" s="98"/>
      <c r="D29" s="98"/>
      <c r="E29" s="98"/>
      <c r="F29" s="98"/>
      <c r="G29" s="98"/>
      <c r="H29" s="99"/>
      <c r="J29" s="78"/>
      <c r="L29" s="97"/>
      <c r="M29" s="102"/>
      <c r="N29" s="102"/>
      <c r="O29" s="102"/>
      <c r="P29" s="103"/>
      <c r="T29" s="4">
        <f>IF(B29&lt;&gt;"",-1,0)+IF(J29&lt;&gt;"",-1,0)+IF(L29&lt;&gt;"",-1,0)</f>
        <v>0</v>
      </c>
    </row>
    <row r="30" spans="1:33" ht="11.25">
      <c r="A30" s="46"/>
      <c r="B30" s="46" t="s">
        <v>15</v>
      </c>
      <c r="C30" s="46"/>
      <c r="D30" s="46"/>
      <c r="E30" s="46"/>
      <c r="F30" s="46"/>
      <c r="G30" s="46"/>
      <c r="H30" s="46"/>
      <c r="I30" s="46"/>
      <c r="J30" s="46" t="s">
        <v>16</v>
      </c>
      <c r="K30" s="46"/>
      <c r="L30" s="46" t="s">
        <v>17</v>
      </c>
      <c r="M30" s="46"/>
      <c r="N30" s="46"/>
      <c r="O30" s="46"/>
      <c r="P30" s="46"/>
      <c r="Q30" s="46"/>
      <c r="R30" s="46"/>
      <c r="S30" s="46"/>
      <c r="T30" s="47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</row>
    <row r="32" spans="2:20" ht="12.75">
      <c r="B32" s="88"/>
      <c r="C32" s="89"/>
      <c r="D32" s="48" t="s">
        <v>18</v>
      </c>
      <c r="E32" s="90"/>
      <c r="F32" s="91"/>
      <c r="G32" s="91"/>
      <c r="H32" s="92"/>
      <c r="J32" s="93"/>
      <c r="K32" s="94"/>
      <c r="L32" s="95"/>
      <c r="M32" s="48" t="s">
        <v>19</v>
      </c>
      <c r="N32" s="93"/>
      <c r="O32" s="94"/>
      <c r="P32" s="95"/>
      <c r="T32" s="4">
        <f>IF(OR(B32&lt;&gt;"",E32&lt;&gt;""),2,0)+IF(B32&lt;&gt;"",-1,0)+IF(E32&lt;&gt;"",-1,0)+IF(OR(J32&lt;&gt;"",N32&lt;&gt;""),2,0)+IF(J32&lt;&gt;"",-1,0)+IF(N32&lt;&gt;"",-1,0)</f>
        <v>0</v>
      </c>
    </row>
    <row r="33" spans="1:33" ht="11.25">
      <c r="A33" s="46"/>
      <c r="B33" s="46" t="s">
        <v>20</v>
      </c>
      <c r="C33" s="46"/>
      <c r="D33" s="46"/>
      <c r="E33" s="46"/>
      <c r="F33" s="46"/>
      <c r="G33" s="46"/>
      <c r="H33" s="46"/>
      <c r="I33" s="46"/>
      <c r="J33" s="46" t="s">
        <v>21</v>
      </c>
      <c r="K33" s="46"/>
      <c r="L33" s="46"/>
      <c r="M33" s="46"/>
      <c r="N33" s="46"/>
      <c r="O33" s="46"/>
      <c r="P33" s="46"/>
      <c r="Q33" s="46"/>
      <c r="R33" s="46"/>
      <c r="S33" s="46"/>
      <c r="T33" s="47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</row>
    <row r="35" spans="2:20" ht="12.75">
      <c r="B35" s="79"/>
      <c r="C35" s="80"/>
      <c r="J35" s="48" t="s">
        <v>22</v>
      </c>
      <c r="K35" s="81"/>
      <c r="L35" s="82"/>
      <c r="T35" s="4">
        <f>IF(K35&lt;&gt;"",-1,0)</f>
        <v>0</v>
      </c>
    </row>
    <row r="36" spans="1:33" ht="11.25">
      <c r="A36" s="46"/>
      <c r="B36" s="46" t="s">
        <v>23</v>
      </c>
      <c r="C36" s="46"/>
      <c r="D36" s="46"/>
      <c r="E36" s="46"/>
      <c r="F36" s="46"/>
      <c r="G36" s="46"/>
      <c r="H36" s="46"/>
      <c r="I36" s="46"/>
      <c r="J36" s="49" t="s">
        <v>24</v>
      </c>
      <c r="K36" s="46"/>
      <c r="L36" s="46"/>
      <c r="M36" s="46"/>
      <c r="N36" s="46"/>
      <c r="O36" s="46"/>
      <c r="P36" s="46"/>
      <c r="Q36" s="46"/>
      <c r="R36" s="46"/>
      <c r="S36" s="46"/>
      <c r="T36" s="47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</row>
    <row r="39" spans="1:33" ht="19.5">
      <c r="A39" s="44"/>
      <c r="B39" s="45" t="s">
        <v>25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</row>
    <row r="41" spans="2:21" ht="12.75">
      <c r="B41" s="83">
        <f>IF(AND(OR(B49&lt;&gt;"",K49&lt;&gt;"",B52&lt;&gt;"",K52&lt;&gt;""),B43="",K43=""),"Eingabe zu Trainer C oder B erforderlich!",0)</f>
        <v>0</v>
      </c>
      <c r="C41" s="83"/>
      <c r="D41" s="83"/>
      <c r="E41" s="83"/>
      <c r="F41" s="83"/>
      <c r="G41" s="83"/>
      <c r="H41" s="83"/>
      <c r="I41" s="83"/>
      <c r="T41" s="4">
        <f>IF(B41=0,0,1)</f>
        <v>0</v>
      </c>
      <c r="U41" s="50"/>
    </row>
    <row r="42" spans="1:33" ht="12" thickBo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7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</row>
    <row r="43" spans="2:20" ht="13.5" thickBot="1">
      <c r="B43" s="51"/>
      <c r="C43" s="52" t="s">
        <v>26</v>
      </c>
      <c r="D43" s="48" t="s">
        <v>27</v>
      </c>
      <c r="E43" s="53"/>
      <c r="G43" s="54"/>
      <c r="I43" s="54"/>
      <c r="K43" s="51"/>
      <c r="L43" s="52" t="s">
        <v>28</v>
      </c>
      <c r="M43" s="48" t="s">
        <v>29</v>
      </c>
      <c r="N43" s="53"/>
      <c r="P43" s="54"/>
      <c r="R43" s="54"/>
      <c r="T43" s="4">
        <f>IF(B43&lt;&gt;"",2,0)+IF(E43&lt;&gt;"",-1,0)+IF(I43&lt;&gt;"",-1,0)+IF(K43&lt;&gt;"",2,0)+IF(N43&lt;&gt;"",-1,0)+IF(R43&lt;&gt;"",-1,0)</f>
        <v>0</v>
      </c>
    </row>
    <row r="44" spans="1:33" ht="11.25">
      <c r="A44" s="46"/>
      <c r="B44" s="46" t="s">
        <v>30</v>
      </c>
      <c r="C44" s="46"/>
      <c r="D44" s="46"/>
      <c r="E44" s="46" t="s">
        <v>31</v>
      </c>
      <c r="F44" s="46"/>
      <c r="G44" s="46" t="s">
        <v>32</v>
      </c>
      <c r="H44" s="46"/>
      <c r="I44" s="46" t="s">
        <v>33</v>
      </c>
      <c r="J44" s="46"/>
      <c r="K44" s="46" t="s">
        <v>30</v>
      </c>
      <c r="L44" s="46"/>
      <c r="M44" s="46"/>
      <c r="N44" s="46" t="s">
        <v>31</v>
      </c>
      <c r="O44" s="46"/>
      <c r="P44" s="46" t="s">
        <v>32</v>
      </c>
      <c r="Q44" s="46"/>
      <c r="R44" s="46" t="s">
        <v>33</v>
      </c>
      <c r="S44" s="46"/>
      <c r="T44" s="47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</row>
    <row r="45" ht="13.5" thickBot="1"/>
    <row r="46" spans="2:20" ht="13.5" thickBot="1">
      <c r="B46" s="51"/>
      <c r="C46" s="52" t="s">
        <v>34</v>
      </c>
      <c r="D46" s="48" t="s">
        <v>35</v>
      </c>
      <c r="E46" s="53"/>
      <c r="G46" s="54"/>
      <c r="I46" s="54"/>
      <c r="K46" s="51"/>
      <c r="L46" s="52" t="s">
        <v>36</v>
      </c>
      <c r="M46" s="48" t="s">
        <v>37</v>
      </c>
      <c r="N46" s="55"/>
      <c r="P46" s="54"/>
      <c r="R46" s="54"/>
      <c r="T46" s="4">
        <f>IF(B46&lt;&gt;"",2,0)+IF(E46&lt;&gt;"",-1,0)+IF(I46&lt;&gt;"",-1,0)+IF(K46&lt;&gt;"",2,0)+IF(N46&lt;&gt;"",-1,0)+IF(R46&lt;&gt;"",-1,0)</f>
        <v>0</v>
      </c>
    </row>
    <row r="47" spans="1:33" ht="11.25">
      <c r="A47" s="46"/>
      <c r="B47" s="46" t="s">
        <v>30</v>
      </c>
      <c r="C47" s="46"/>
      <c r="D47" s="46"/>
      <c r="E47" s="46" t="s">
        <v>31</v>
      </c>
      <c r="F47" s="46"/>
      <c r="G47" s="46" t="s">
        <v>32</v>
      </c>
      <c r="H47" s="46"/>
      <c r="I47" s="46" t="s">
        <v>33</v>
      </c>
      <c r="J47" s="46"/>
      <c r="K47" s="46" t="s">
        <v>30</v>
      </c>
      <c r="L47" s="46"/>
      <c r="M47" s="46"/>
      <c r="N47" s="46" t="s">
        <v>31</v>
      </c>
      <c r="O47" s="46"/>
      <c r="P47" s="46" t="s">
        <v>32</v>
      </c>
      <c r="Q47" s="46"/>
      <c r="R47" s="46" t="s">
        <v>33</v>
      </c>
      <c r="S47" s="46"/>
      <c r="T47" s="47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</row>
    <row r="48" ht="13.5" thickBot="1"/>
    <row r="49" spans="2:20" ht="13.5" thickBot="1">
      <c r="B49" s="51"/>
      <c r="C49" s="52" t="s">
        <v>38</v>
      </c>
      <c r="D49" s="48" t="s">
        <v>39</v>
      </c>
      <c r="E49" s="55"/>
      <c r="G49" s="54"/>
      <c r="I49" s="54"/>
      <c r="K49" s="51"/>
      <c r="L49" s="52" t="s">
        <v>40</v>
      </c>
      <c r="M49" s="48" t="s">
        <v>41</v>
      </c>
      <c r="N49" s="55"/>
      <c r="P49" s="54"/>
      <c r="R49" s="54"/>
      <c r="T49" s="4">
        <f>IF(B49&lt;&gt;"",2,0)+IF(E49&lt;&gt;"",-1,0)+IF(I49&lt;&gt;"",-1,0)+IF(K49&lt;&gt;"",2,0)+IF(N49&lt;&gt;"",-1,0)+IF(R49&lt;&gt;"",-1,0)</f>
        <v>0</v>
      </c>
    </row>
    <row r="50" spans="1:33" ht="11.25">
      <c r="A50" s="46"/>
      <c r="B50" s="46" t="s">
        <v>30</v>
      </c>
      <c r="C50" s="46"/>
      <c r="D50" s="46"/>
      <c r="E50" s="46" t="s">
        <v>31</v>
      </c>
      <c r="F50" s="46"/>
      <c r="G50" s="46" t="s">
        <v>32</v>
      </c>
      <c r="H50" s="46"/>
      <c r="I50" s="46" t="s">
        <v>33</v>
      </c>
      <c r="J50" s="46"/>
      <c r="K50" s="46" t="s">
        <v>30</v>
      </c>
      <c r="L50" s="46"/>
      <c r="M50" s="46"/>
      <c r="N50" s="46" t="s">
        <v>31</v>
      </c>
      <c r="O50" s="46"/>
      <c r="P50" s="46" t="s">
        <v>32</v>
      </c>
      <c r="Q50" s="46"/>
      <c r="R50" s="46" t="s">
        <v>33</v>
      </c>
      <c r="S50" s="46"/>
      <c r="T50" s="47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</row>
    <row r="51" ht="13.5" thickBot="1"/>
    <row r="52" spans="2:20" ht="13.5" thickBot="1">
      <c r="B52" s="51"/>
      <c r="C52" s="52" t="s">
        <v>42</v>
      </c>
      <c r="D52" s="48" t="s">
        <v>43</v>
      </c>
      <c r="E52" s="55"/>
      <c r="G52" s="54"/>
      <c r="I52" s="54"/>
      <c r="K52" s="51"/>
      <c r="L52" s="52" t="s">
        <v>44</v>
      </c>
      <c r="M52" s="48" t="s">
        <v>45</v>
      </c>
      <c r="N52" s="55"/>
      <c r="P52" s="54"/>
      <c r="R52" s="54"/>
      <c r="T52" s="4">
        <f>IF(B52&lt;&gt;"",2,0)+IF(E52&lt;&gt;"",-1,0)+IF(I52&lt;&gt;"",-1,0)+IF(K52&lt;&gt;"",2,0)+IF(N52&lt;&gt;"",-1,0)+IF(R52&lt;&gt;"",-1,0)</f>
        <v>0</v>
      </c>
    </row>
    <row r="53" spans="1:33" ht="11.25">
      <c r="A53" s="46"/>
      <c r="B53" s="46" t="s">
        <v>30</v>
      </c>
      <c r="C53" s="46"/>
      <c r="D53" s="46"/>
      <c r="E53" s="46" t="s">
        <v>31</v>
      </c>
      <c r="F53" s="46"/>
      <c r="G53" s="46" t="s">
        <v>32</v>
      </c>
      <c r="H53" s="46"/>
      <c r="I53" s="46" t="s">
        <v>33</v>
      </c>
      <c r="J53" s="46"/>
      <c r="K53" s="46" t="s">
        <v>30</v>
      </c>
      <c r="L53" s="46"/>
      <c r="M53" s="46"/>
      <c r="N53" s="46" t="s">
        <v>31</v>
      </c>
      <c r="O53" s="46"/>
      <c r="P53" s="46" t="s">
        <v>32</v>
      </c>
      <c r="Q53" s="46"/>
      <c r="R53" s="46" t="s">
        <v>33</v>
      </c>
      <c r="S53" s="46"/>
      <c r="T53" s="47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</row>
    <row r="54" ht="13.5" thickBot="1"/>
    <row r="55" spans="2:20" ht="13.5" thickBot="1">
      <c r="B55" s="51"/>
      <c r="C55" s="52" t="s">
        <v>46</v>
      </c>
      <c r="D55" s="48" t="s">
        <v>47</v>
      </c>
      <c r="E55" s="55"/>
      <c r="G55" s="54"/>
      <c r="I55" s="54"/>
      <c r="K55" s="51"/>
      <c r="L55" s="52" t="s">
        <v>48</v>
      </c>
      <c r="M55" s="48" t="s">
        <v>49</v>
      </c>
      <c r="N55" s="55"/>
      <c r="P55" s="54"/>
      <c r="R55" s="54"/>
      <c r="T55" s="4">
        <f>IF(B55&lt;&gt;"",2,0)+IF(E55&lt;&gt;"",-1,0)+IF(I55&lt;&gt;"",-1,0)+IF(K55&lt;&gt;"",2,0)+IF(N55&lt;&gt;"",-1,0)+IF(R55&lt;&gt;"",-1,0)</f>
        <v>0</v>
      </c>
    </row>
    <row r="56" spans="1:33" ht="11.25">
      <c r="A56" s="46"/>
      <c r="B56" s="46" t="s">
        <v>30</v>
      </c>
      <c r="C56" s="46"/>
      <c r="D56" s="46"/>
      <c r="E56" s="46" t="s">
        <v>31</v>
      </c>
      <c r="F56" s="46"/>
      <c r="G56" s="46" t="s">
        <v>32</v>
      </c>
      <c r="H56" s="46"/>
      <c r="I56" s="46" t="s">
        <v>33</v>
      </c>
      <c r="J56" s="46"/>
      <c r="K56" s="46" t="s">
        <v>30</v>
      </c>
      <c r="L56" s="46"/>
      <c r="M56" s="46"/>
      <c r="N56" s="46" t="s">
        <v>31</v>
      </c>
      <c r="O56" s="46"/>
      <c r="P56" s="46" t="s">
        <v>32</v>
      </c>
      <c r="Q56" s="46"/>
      <c r="R56" s="46" t="s">
        <v>33</v>
      </c>
      <c r="S56" s="46"/>
      <c r="T56" s="47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</row>
    <row r="57" ht="13.5" thickBot="1"/>
    <row r="58" spans="2:20" ht="13.5" thickBot="1">
      <c r="B58" s="51"/>
      <c r="C58" s="52" t="s">
        <v>50</v>
      </c>
      <c r="D58" s="48" t="s">
        <v>51</v>
      </c>
      <c r="E58" s="55"/>
      <c r="G58" s="54"/>
      <c r="I58" s="54"/>
      <c r="K58" s="51"/>
      <c r="L58" s="52" t="s">
        <v>52</v>
      </c>
      <c r="M58" s="48" t="s">
        <v>53</v>
      </c>
      <c r="N58" s="55"/>
      <c r="P58" s="54"/>
      <c r="R58" s="54"/>
      <c r="T58" s="4">
        <f>IF(B58&lt;&gt;"",2,0)+IF(E58&lt;&gt;"",-1,0)+IF(I58&lt;&gt;"",-1,0)+IF(K58&lt;&gt;"",2,0)+IF(N58&lt;&gt;"",-1,0)+IF(R58&lt;&gt;"",-1,0)</f>
        <v>0</v>
      </c>
    </row>
    <row r="59" spans="1:33" ht="11.25">
      <c r="A59" s="46"/>
      <c r="B59" s="46" t="s">
        <v>30</v>
      </c>
      <c r="C59" s="46"/>
      <c r="D59" s="46"/>
      <c r="E59" s="46" t="s">
        <v>31</v>
      </c>
      <c r="F59" s="46"/>
      <c r="G59" s="46" t="s">
        <v>32</v>
      </c>
      <c r="H59" s="46"/>
      <c r="I59" s="46" t="s">
        <v>33</v>
      </c>
      <c r="J59" s="46"/>
      <c r="K59" s="46" t="s">
        <v>30</v>
      </c>
      <c r="L59" s="46"/>
      <c r="M59" s="46"/>
      <c r="N59" s="46" t="s">
        <v>31</v>
      </c>
      <c r="O59" s="46"/>
      <c r="P59" s="46" t="s">
        <v>32</v>
      </c>
      <c r="Q59" s="46"/>
      <c r="R59" s="46" t="s">
        <v>33</v>
      </c>
      <c r="S59" s="46"/>
      <c r="T59" s="47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</row>
    <row r="62" spans="1:33" ht="19.5">
      <c r="A62" s="44"/>
      <c r="B62" s="45" t="s">
        <v>54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</row>
    <row r="63" spans="1:3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5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  <row r="64" spans="1:33" ht="16.5" thickBot="1">
      <c r="A64" s="12"/>
      <c r="B64" s="57" t="s">
        <v>55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56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</row>
    <row r="65" spans="1:33" ht="12.75">
      <c r="A65" s="12"/>
      <c r="B65" s="58" t="s">
        <v>56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60"/>
      <c r="Q65" s="12"/>
      <c r="R65" s="12"/>
      <c r="S65" s="12"/>
      <c r="T65" s="56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</row>
    <row r="66" spans="1:33" ht="12.75">
      <c r="A66" s="12"/>
      <c r="B66" s="61" t="s">
        <v>57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3"/>
      <c r="Q66" s="12"/>
      <c r="R66" s="12"/>
      <c r="S66" s="12"/>
      <c r="T66" s="56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</row>
    <row r="67" spans="1:33" ht="12.75">
      <c r="A67" s="12"/>
      <c r="B67" s="61" t="s">
        <v>58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3"/>
      <c r="Q67" s="12"/>
      <c r="R67" s="12"/>
      <c r="S67" s="12"/>
      <c r="T67" s="5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</row>
    <row r="68" spans="1:33" ht="13.5" thickBot="1">
      <c r="A68" s="12"/>
      <c r="B68" s="64" t="s">
        <v>59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6"/>
      <c r="Q68" s="12"/>
      <c r="R68" s="12"/>
      <c r="S68" s="12"/>
      <c r="T68" s="5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</row>
    <row r="69" spans="1:33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56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</row>
    <row r="70" spans="2:20" ht="12.75">
      <c r="B70" s="84" t="str">
        <f>IF(AND(B72="",B74="",B76=""),"Es ist mindestens eine Auswahl zu treffen!","")</f>
        <v>Es ist mindestens eine Auswahl zu treffen!</v>
      </c>
      <c r="C70" s="85"/>
      <c r="D70" s="85"/>
      <c r="E70" s="85"/>
      <c r="F70" s="85"/>
      <c r="G70" s="86">
        <f>IF(AND(B72&lt;&gt;"",OR(B74&lt;&gt;"",B76&lt;&gt;"")),"Auswahl zu (1) und (2) und/oder (3) ist unlogisch!","")</f>
      </c>
      <c r="H70" s="87"/>
      <c r="I70" s="87"/>
      <c r="J70" s="87"/>
      <c r="K70" s="87"/>
      <c r="L70" s="87"/>
      <c r="T70" s="4">
        <v>1</v>
      </c>
    </row>
    <row r="71" ht="13.5" thickBot="1"/>
    <row r="72" spans="2:20" ht="13.5" thickBot="1">
      <c r="B72" s="51"/>
      <c r="C72" s="52" t="s">
        <v>60</v>
      </c>
      <c r="T72" s="4">
        <f>IF(B72&lt;&gt;"",-1,0)+IF(OR(B74&lt;&gt;"",B76&lt;&gt;""),-1,0)</f>
        <v>0</v>
      </c>
    </row>
    <row r="73" ht="13.5" thickBot="1"/>
    <row r="74" spans="2:3" ht="13.5" thickBot="1">
      <c r="B74" s="51"/>
      <c r="C74" s="52" t="s">
        <v>61</v>
      </c>
    </row>
    <row r="75" ht="13.5" thickBot="1"/>
    <row r="76" spans="2:3" ht="13.5" thickBot="1">
      <c r="B76" s="51"/>
      <c r="C76" s="52" t="s">
        <v>62</v>
      </c>
    </row>
    <row r="77" ht="12.75">
      <c r="C77" s="3" t="s">
        <v>63</v>
      </c>
    </row>
  </sheetData>
  <sheetProtection password="ED28" sheet="1" objects="1" scenarios="1" selectLockedCells="1"/>
  <mergeCells count="14">
    <mergeCell ref="L1:N1"/>
    <mergeCell ref="B26:H26"/>
    <mergeCell ref="J26:P26"/>
    <mergeCell ref="B29:H29"/>
    <mergeCell ref="L29:P29"/>
    <mergeCell ref="B32:C32"/>
    <mergeCell ref="E32:H32"/>
    <mergeCell ref="J32:L32"/>
    <mergeCell ref="N32:P32"/>
    <mergeCell ref="B35:C35"/>
    <mergeCell ref="K35:L35"/>
    <mergeCell ref="B41:I41"/>
    <mergeCell ref="B70:F70"/>
    <mergeCell ref="G70:L70"/>
  </mergeCells>
  <conditionalFormatting sqref="L1:N1">
    <cfRule type="expression" priority="1" dxfId="0" stopIfTrue="1">
      <formula>T1=0</formula>
    </cfRule>
    <cfRule type="expression" priority="2" dxfId="1" stopIfTrue="1">
      <formula>T1&lt;&gt;0</formula>
    </cfRule>
  </conditionalFormatting>
  <conditionalFormatting sqref="E43 N43 E46 N46 E49 N49 E52 N52 E55 N55 E58 N58">
    <cfRule type="expression" priority="3" dxfId="2" stopIfTrue="1">
      <formula>B43&lt;&gt;""</formula>
    </cfRule>
  </conditionalFormatting>
  <conditionalFormatting sqref="I43 I58 R43 R46 I46 R49 I49 R52 I52 R58 I55 R55">
    <cfRule type="expression" priority="4" dxfId="2" stopIfTrue="1">
      <formula>B43&lt;&gt;""</formula>
    </cfRule>
  </conditionalFormatting>
  <conditionalFormatting sqref="G70:L70">
    <cfRule type="cellIs" priority="5" dxfId="1" operator="notEqual" stopIfTrue="1">
      <formula>""</formula>
    </cfRule>
  </conditionalFormatting>
  <conditionalFormatting sqref="B32:C32">
    <cfRule type="expression" priority="6" dxfId="3" stopIfTrue="1">
      <formula>AND(B32="",E32&lt;&gt;"")</formula>
    </cfRule>
  </conditionalFormatting>
  <conditionalFormatting sqref="K58 B46 B49 B52 B55 B58 K55 K46 K49 K52">
    <cfRule type="expression" priority="7" dxfId="3" stopIfTrue="1">
      <formula>AND(OR(E46&lt;&gt;"",G46&lt;&gt;"",I46&lt;&gt;""),B46="")</formula>
    </cfRule>
  </conditionalFormatting>
  <conditionalFormatting sqref="J32:L32">
    <cfRule type="expression" priority="8" dxfId="3" stopIfTrue="1">
      <formula>AND(J32="",N32&lt;&gt;"")</formula>
    </cfRule>
  </conditionalFormatting>
  <conditionalFormatting sqref="E32:H32">
    <cfRule type="expression" priority="9" dxfId="3" stopIfTrue="1">
      <formula>AND(E32="",B32&lt;&gt;"")</formula>
    </cfRule>
  </conditionalFormatting>
  <conditionalFormatting sqref="N32:P32">
    <cfRule type="expression" priority="10" dxfId="3" stopIfTrue="1">
      <formula>AND(N32="",J32&lt;&gt;"")</formula>
    </cfRule>
  </conditionalFormatting>
  <conditionalFormatting sqref="B70:F70">
    <cfRule type="cellIs" priority="11" dxfId="4" operator="notEqual" stopIfTrue="1">
      <formula>""</formula>
    </cfRule>
  </conditionalFormatting>
  <conditionalFormatting sqref="B41:I41">
    <cfRule type="cellIs" priority="12" dxfId="4" operator="notEqual" stopIfTrue="1">
      <formula>0</formula>
    </cfRule>
  </conditionalFormatting>
  <conditionalFormatting sqref="B43">
    <cfRule type="expression" priority="13" dxfId="3" stopIfTrue="1">
      <formula>OR(AND(OR(E43&lt;&gt;"",G43&lt;&gt;"",I43&lt;&gt;""),B43=""),T41=1)</formula>
    </cfRule>
  </conditionalFormatting>
  <conditionalFormatting sqref="K43">
    <cfRule type="expression" priority="14" dxfId="3" stopIfTrue="1">
      <formula>OR(AND(OR(N43&lt;&gt;"",P43&lt;&gt;"",R43&lt;&gt;""),K43=""),T41=1)</formula>
    </cfRule>
  </conditionalFormatting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95" r:id="rId1"/>
  <rowBreaks count="1" manualBreakCount="1">
    <brk id="38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2"/>
  <sheetViews>
    <sheetView workbookViewId="0" topLeftCell="A1">
      <selection activeCell="A1" sqref="A1"/>
    </sheetView>
  </sheetViews>
  <sheetFormatPr defaultColWidth="12" defaultRowHeight="11.25"/>
  <cols>
    <col min="1" max="3" width="30.83203125" style="73" customWidth="1"/>
    <col min="4" max="4" width="10.83203125" style="73" customWidth="1"/>
    <col min="5" max="7" width="20.83203125" style="73" customWidth="1"/>
    <col min="8" max="8" width="30.83203125" style="73" customWidth="1"/>
    <col min="9" max="10" width="15.83203125" style="73" customWidth="1"/>
    <col min="11" max="12" width="20.83203125" style="73" customWidth="1"/>
    <col min="13" max="13" width="15.83203125" style="73" customWidth="1"/>
    <col min="14" max="15" width="20.83203125" style="73" customWidth="1"/>
    <col min="16" max="16" width="15.83203125" style="73" customWidth="1"/>
    <col min="17" max="18" width="20.83203125" style="73" customWidth="1"/>
    <col min="19" max="19" width="15.83203125" style="73" customWidth="1"/>
    <col min="20" max="21" width="20.83203125" style="73" customWidth="1"/>
    <col min="22" max="22" width="15.83203125" style="73" customWidth="1"/>
    <col min="23" max="24" width="20.83203125" style="73" customWidth="1"/>
    <col min="25" max="25" width="15.83203125" style="73" customWidth="1"/>
    <col min="26" max="27" width="20.83203125" style="73" customWidth="1"/>
    <col min="28" max="28" width="15.83203125" style="73" customWidth="1"/>
    <col min="29" max="30" width="20.83203125" style="73" customWidth="1"/>
    <col min="31" max="31" width="15.83203125" style="73" customWidth="1"/>
    <col min="32" max="33" width="20.83203125" style="73" customWidth="1"/>
    <col min="34" max="34" width="15.83203125" style="73" customWidth="1"/>
    <col min="35" max="36" width="20.83203125" style="73" customWidth="1"/>
    <col min="37" max="37" width="15.83203125" style="73" customWidth="1"/>
    <col min="38" max="39" width="20.83203125" style="73" customWidth="1"/>
    <col min="40" max="40" width="15.83203125" style="73" customWidth="1"/>
    <col min="41" max="42" width="20.83203125" style="73" customWidth="1"/>
    <col min="43" max="43" width="15.83203125" style="73" customWidth="1"/>
    <col min="44" max="48" width="20.83203125" style="73" customWidth="1"/>
    <col min="49" max="49" width="60.83203125" style="73" customWidth="1"/>
    <col min="50" max="16384" width="12" style="73" customWidth="1"/>
  </cols>
  <sheetData>
    <row r="1" spans="1:49" ht="12" thickBot="1">
      <c r="A1" s="67" t="s">
        <v>13</v>
      </c>
      <c r="B1" s="67" t="s">
        <v>14</v>
      </c>
      <c r="C1" s="67" t="s">
        <v>64</v>
      </c>
      <c r="D1" s="67" t="s">
        <v>16</v>
      </c>
      <c r="E1" s="67" t="s">
        <v>17</v>
      </c>
      <c r="F1" s="67" t="s">
        <v>65</v>
      </c>
      <c r="G1" s="67" t="s">
        <v>66</v>
      </c>
      <c r="H1" s="67" t="s">
        <v>67</v>
      </c>
      <c r="I1" s="67" t="s">
        <v>68</v>
      </c>
      <c r="J1" s="67" t="s">
        <v>69</v>
      </c>
      <c r="K1" s="67" t="s">
        <v>70</v>
      </c>
      <c r="L1" s="67" t="s">
        <v>71</v>
      </c>
      <c r="M1" s="67" t="s">
        <v>72</v>
      </c>
      <c r="N1" s="67" t="s">
        <v>73</v>
      </c>
      <c r="O1" s="67" t="s">
        <v>74</v>
      </c>
      <c r="P1" s="67" t="s">
        <v>75</v>
      </c>
      <c r="Q1" s="67" t="s">
        <v>76</v>
      </c>
      <c r="R1" s="67" t="s">
        <v>77</v>
      </c>
      <c r="S1" s="67" t="s">
        <v>78</v>
      </c>
      <c r="T1" s="67" t="s">
        <v>79</v>
      </c>
      <c r="U1" s="67" t="s">
        <v>80</v>
      </c>
      <c r="V1" s="67" t="s">
        <v>81</v>
      </c>
      <c r="W1" s="67" t="s">
        <v>82</v>
      </c>
      <c r="X1" s="67" t="s">
        <v>83</v>
      </c>
      <c r="Y1" s="67" t="s">
        <v>84</v>
      </c>
      <c r="Z1" s="67" t="s">
        <v>85</v>
      </c>
      <c r="AA1" s="67" t="s">
        <v>86</v>
      </c>
      <c r="AB1" s="67" t="s">
        <v>87</v>
      </c>
      <c r="AC1" s="67" t="s">
        <v>88</v>
      </c>
      <c r="AD1" s="67" t="s">
        <v>89</v>
      </c>
      <c r="AE1" s="67" t="s">
        <v>90</v>
      </c>
      <c r="AF1" s="67" t="s">
        <v>91</v>
      </c>
      <c r="AG1" s="67" t="s">
        <v>92</v>
      </c>
      <c r="AH1" s="67" t="s">
        <v>93</v>
      </c>
      <c r="AI1" s="67" t="s">
        <v>94</v>
      </c>
      <c r="AJ1" s="67" t="s">
        <v>95</v>
      </c>
      <c r="AK1" s="67" t="s">
        <v>96</v>
      </c>
      <c r="AL1" s="67" t="s">
        <v>97</v>
      </c>
      <c r="AM1" s="67" t="s">
        <v>98</v>
      </c>
      <c r="AN1" s="67" t="s">
        <v>99</v>
      </c>
      <c r="AO1" s="67" t="s">
        <v>100</v>
      </c>
      <c r="AP1" s="67" t="s">
        <v>101</v>
      </c>
      <c r="AQ1" s="67" t="s">
        <v>102</v>
      </c>
      <c r="AR1" s="67" t="s">
        <v>103</v>
      </c>
      <c r="AS1" s="67" t="s">
        <v>104</v>
      </c>
      <c r="AT1" s="67" t="s">
        <v>105</v>
      </c>
      <c r="AU1" s="67" t="s">
        <v>106</v>
      </c>
      <c r="AV1" s="67" t="s">
        <v>107</v>
      </c>
      <c r="AW1" s="67" t="s">
        <v>108</v>
      </c>
    </row>
    <row r="2" spans="1:49" ht="11.25">
      <c r="A2" s="68">
        <f>Datenerfassung!B26</f>
        <v>0</v>
      </c>
      <c r="B2" s="68">
        <f>Datenerfassung!J26</f>
        <v>0</v>
      </c>
      <c r="C2" s="68">
        <f>Datenerfassung!B29</f>
        <v>0</v>
      </c>
      <c r="D2" s="68">
        <f>Datenerfassung!J29</f>
        <v>0</v>
      </c>
      <c r="E2" s="68">
        <f>Datenerfassung!L29</f>
        <v>0</v>
      </c>
      <c r="F2" s="69">
        <f>IF(Datenerfassung!B32&lt;&gt;"",CONCATENATE(Datenerfassung!B32,"/",Datenerfassung!E32),"")</f>
      </c>
      <c r="G2" s="70">
        <f>Datenerfassung!B35</f>
        <v>0</v>
      </c>
      <c r="H2" s="69">
        <f>IF(Datenerfassung!J32&lt;&gt;"",CONCATENATE(Datenerfassung!J32,"@",Datenerfassung!N32),"")</f>
      </c>
      <c r="I2" s="69" t="str">
        <f>CONCATENATE("07/",TEXT(Datenerfassung!K35,"0000"))</f>
        <v>07/0000</v>
      </c>
      <c r="J2" s="69">
        <f>IF(Datenerfassung!E43&lt;&gt;"",Datenerfassung!E43,"")</f>
      </c>
      <c r="K2" s="70">
        <f>IF(Datenerfassung!G43&lt;&gt;"",Datenerfassung!G43,"")</f>
      </c>
      <c r="L2" s="70">
        <f>IF(Datenerfassung!I43&lt;&gt;"",Datenerfassung!I43,"")</f>
      </c>
      <c r="M2" s="69">
        <f>IF(Datenerfassung!N43&lt;&gt;"",Datenerfassung!N43,"")</f>
      </c>
      <c r="N2" s="70">
        <f>IF(Datenerfassung!P43&lt;&gt;"",Datenerfassung!P43,"")</f>
      </c>
      <c r="O2" s="70">
        <f>IF(Datenerfassung!R43&lt;&gt;"",Datenerfassung!R43,"")</f>
      </c>
      <c r="P2" s="69">
        <f>IF(Datenerfassung!E46&lt;&gt;"",Datenerfassung!E46,"")</f>
      </c>
      <c r="Q2" s="70">
        <f>IF(Datenerfassung!G46&lt;&gt;"",Datenerfassung!G46,"")</f>
      </c>
      <c r="R2" s="70">
        <f>IF(Datenerfassung!I46&lt;&gt;"",Datenerfassung!I46,"")</f>
      </c>
      <c r="S2" s="69">
        <f>IF(Datenerfassung!N46&lt;&gt;"",CONCATENATE("ATL",Datenerfassung!N46),"")</f>
      </c>
      <c r="T2" s="70">
        <f>IF(Datenerfassung!P46&lt;&gt;"",Datenerfassung!P46,"")</f>
      </c>
      <c r="U2" s="70">
        <f>IF(Datenerfassung!R46&lt;&gt;"",Datenerfassung!R46,"")</f>
      </c>
      <c r="V2" s="69" t="b">
        <f>IF(Datenerfassung!E49&lt;&gt;"",CONCATENATE("1/",TEXT(Datenerfassung!E49,"0000")))</f>
        <v>0</v>
      </c>
      <c r="W2" s="70">
        <f>IF(Datenerfassung!G49&lt;&gt;"",Datenerfassung!G49,"")</f>
      </c>
      <c r="X2" s="70">
        <f>IF(Datenerfassung!I49&lt;&gt;"",Datenerfassung!I49,"")</f>
      </c>
      <c r="Y2" s="69" t="b">
        <f>IF(Datenerfassung!N49&lt;&gt;"",CONCATENATE("2/",TEXT(Datenerfassung!N49,"0000")))</f>
        <v>0</v>
      </c>
      <c r="Z2" s="70">
        <f>IF(Datenerfassung!P49&lt;&gt;"",Datenerfassung!P49,"")</f>
      </c>
      <c r="AA2" s="70">
        <f>IF(Datenerfassung!R49&lt;&gt;"",Datenerfassung!R49,"")</f>
      </c>
      <c r="AB2" s="69" t="b">
        <f>IF(Datenerfassung!E52&lt;&gt;"",CONCATENATE("3/",TEXT(Datenerfassung!E52,"0000")))</f>
        <v>0</v>
      </c>
      <c r="AC2" s="70">
        <f>IF(Datenerfassung!G52&lt;&gt;"",Datenerfassung!G52,"")</f>
      </c>
      <c r="AD2" s="70">
        <f>IF(Datenerfassung!I52&lt;&gt;"",Datenerfassung!I52,"")</f>
      </c>
      <c r="AE2" s="69" t="b">
        <f>IF(Datenerfassung!N52&lt;&gt;"",CONCATENATE("4/",TEXT(Datenerfassung!N52,"0000")))</f>
        <v>0</v>
      </c>
      <c r="AF2" s="70">
        <f>IF(Datenerfassung!P52&lt;&gt;"",Datenerfassung!P52,"")</f>
      </c>
      <c r="AG2" s="70">
        <f>IF(Datenerfassung!R52&lt;&gt;"",Datenerfassung!R52,"")</f>
      </c>
      <c r="AH2" s="69">
        <f>IF(Datenerfassung!E55&lt;&gt;"",CONCATENATE("JL",TEXT(Datenerfassung!E55,"00000")),"")</f>
      </c>
      <c r="AI2" s="70">
        <f>IF(Datenerfassung!G55&lt;&gt;"",Datenerfassung!G55,"")</f>
      </c>
      <c r="AJ2" s="70">
        <f>IF(Datenerfassung!I55&lt;&gt;"",Datenerfassung!I55,"")</f>
      </c>
      <c r="AK2" s="69">
        <f>IF(Datenerfassung!N55&lt;&gt;"",CONCATENATE("ApTL",TEXT(Datenerfassung!N55,"0000")),"")</f>
      </c>
      <c r="AL2" s="70">
        <f>IF(Datenerfassung!P55&lt;&gt;"",Datenerfassung!P55,"")</f>
      </c>
      <c r="AM2" s="70">
        <f>IF(Datenerfassung!R55&lt;&gt;"",Datenerfassung!R55,"")</f>
      </c>
      <c r="AN2" s="69">
        <f>IF(Datenerfassung!E58&lt;&gt;"",CONCATENATE("NxTL",TEXT(Datenerfassung!E58,"0000")),"")</f>
      </c>
      <c r="AO2" s="70">
        <f>IF(Datenerfassung!G58&lt;&gt;"",Datenerfassung!G58,"")</f>
      </c>
      <c r="AP2" s="70">
        <f>IF(Datenerfassung!I58&lt;&gt;"",Datenerfassung!I58,"")</f>
      </c>
      <c r="AQ2" s="69">
        <f>IF(Datenerfassung!N58&lt;&gt;"",CONCATENATE("TxTL",TEXT(Datenerfassung!N58,"0000")),"")</f>
      </c>
      <c r="AR2" s="70">
        <f>IF(Datenerfassung!P58&lt;&gt;"",Datenerfassung!P58,"")</f>
      </c>
      <c r="AS2" s="70">
        <f>IF(Datenerfassung!R58&lt;&gt;"",Datenerfassung!R58,"")</f>
      </c>
      <c r="AT2" s="71">
        <f>IF(Datenerfassung!B72&lt;&gt;"","ja","")</f>
      </c>
      <c r="AU2" s="71">
        <f>IF(Datenerfassung!B74&lt;&gt;"","ja","")</f>
      </c>
      <c r="AV2" s="71">
        <f>IF(Datenerfassung!B76&lt;&gt;"","ja","")</f>
      </c>
      <c r="AW2" s="72" t="str">
        <f>CONCATENATE("07-",TEXT(Datenerfassung!K35,"0000"),"__",A2,"_",B2,"__Datenänderung.xls")</f>
        <v>07-0000__0_0__Datenänderung.xls</v>
      </c>
    </row>
  </sheetData>
  <sheetProtection password="ED28" sheet="1" objects="1" scenarios="1" select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Volkmar Braun</dc:creator>
  <cp:keywords/>
  <dc:description/>
  <cp:lastModifiedBy>Volkmar Braun</cp:lastModifiedBy>
  <cp:lastPrinted>2011-01-22T00:06:53Z</cp:lastPrinted>
  <dcterms:created xsi:type="dcterms:W3CDTF">2011-01-21T21:14:38Z</dcterms:created>
  <dcterms:modified xsi:type="dcterms:W3CDTF">2011-01-22T00:07:35Z</dcterms:modified>
  <cp:category/>
  <cp:version/>
  <cp:contentType/>
  <cp:contentStatus/>
</cp:coreProperties>
</file>